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capitalgroup-my.sharepoint.com/personal/bbutler_albion_capital/Documents/"/>
    </mc:Choice>
  </mc:AlternateContent>
  <xr:revisionPtr revIDLastSave="0" documentId="8_{ACB244A3-AF57-4FDE-A776-3C73CC8CF533}" xr6:coauthVersionLast="47" xr6:coauthVersionMax="47" xr10:uidLastSave="{00000000-0000-0000-0000-000000000000}"/>
  <bookViews>
    <workbookView xWindow="28680" yWindow="675" windowWidth="29040" windowHeight="15720" xr2:uid="{95D09003-8A95-4A67-ADA5-FAEA9AA1EE07}"/>
  </bookViews>
  <sheets>
    <sheet name="Sheet1" sheetId="1" r:id="rId1"/>
  </sheets>
  <definedNames>
    <definedName name="_xlnm.Print_Area" localSheetId="0">Sheet1!$B$2:$H$38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 s="1"/>
  <c r="E20" i="1"/>
  <c r="E6" i="1"/>
  <c r="E25" i="1"/>
  <c r="E19" i="1"/>
  <c r="E23" i="1" l="1"/>
  <c r="E27" i="1"/>
</calcChain>
</file>

<file path=xl/sharedStrings.xml><?xml version="1.0" encoding="utf-8"?>
<sst xmlns="http://schemas.openxmlformats.org/spreadsheetml/2006/main" count="28" uniqueCount="19">
  <si>
    <t>Advisor fee</t>
  </si>
  <si>
    <t>Update</t>
  </si>
  <si>
    <t>Issue fees</t>
  </si>
  <si>
    <t>Reconciliation</t>
  </si>
  <si>
    <t>Net investment</t>
  </si>
  <si>
    <t>Expected value</t>
  </si>
  <si>
    <t>Fixed</t>
  </si>
  <si>
    <t>Target dividend yield</t>
  </si>
  <si>
    <t>Target</t>
  </si>
  <si>
    <t>Advisor name</t>
  </si>
  <si>
    <t>Advisor email</t>
  </si>
  <si>
    <t>Client name</t>
  </si>
  <si>
    <t>Target dividend annually</t>
  </si>
  <si>
    <t>Date</t>
  </si>
  <si>
    <r>
      <t xml:space="preserve">Total </t>
    </r>
    <r>
      <rPr>
        <sz val="11"/>
        <color theme="1"/>
        <rFont val="Aptos Narrow"/>
        <family val="2"/>
        <scheme val="minor"/>
      </rPr>
      <t>investment amount</t>
    </r>
  </si>
  <si>
    <r>
      <rPr>
        <sz val="11"/>
        <color theme="1"/>
        <rFont val="Aptos Narrow"/>
        <family val="2"/>
        <scheme val="minor"/>
      </rPr>
      <t>UK tax relief</t>
    </r>
  </si>
  <si>
    <t>Disclaimer</t>
  </si>
  <si>
    <t xml:space="preserve">This illustrates the impact of fees on a client’s investment into Albion VCTs (2025/2026 offers).  It should not be construed as investment or tax advice. The illustration assumes 30% UK income tax relief and a dividend yield of 5% (as targeted). Tax reliefs depend on a client’s tax position and dividends are not guaranteed. After allotment, actual value varies according to latest published NAV. </t>
  </si>
  <si>
    <t xml:space="preserve">For use by investment professionals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</si>
</sst>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&quot;£&quot;#,##0_-;\(&quot;£&quot;##,##0\);\-\ "/>
    <numFmt numFmtId="166" formatCode="d\ mmmm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1E5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0" xfId="0" applyFont="1" applyFill="1"/>
    <xf numFmtId="10" fontId="0" fillId="4" borderId="2" xfId="1" applyNumberFormat="1" applyFont="1" applyFill="1" applyBorder="1"/>
    <xf numFmtId="0" fontId="0" fillId="2" borderId="0" xfId="0" applyFill="1"/>
    <xf numFmtId="0" fontId="0" fillId="3" borderId="0" xfId="0" applyFill="1"/>
    <xf numFmtId="164" fontId="0" fillId="4" borderId="3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165" fontId="0" fillId="3" borderId="0" xfId="0" applyNumberFormat="1" applyFill="1"/>
    <xf numFmtId="165" fontId="0" fillId="3" borderId="4" xfId="0" applyNumberFormat="1" applyFill="1" applyBorder="1"/>
    <xf numFmtId="0" fontId="0" fillId="3" borderId="5" xfId="0" applyFill="1" applyBorder="1"/>
    <xf numFmtId="165" fontId="0" fillId="3" borderId="5" xfId="0" applyNumberFormat="1" applyFill="1" applyBorder="1"/>
    <xf numFmtId="0" fontId="2" fillId="3" borderId="6" xfId="0" applyFont="1" applyFill="1" applyBorder="1"/>
    <xf numFmtId="0" fontId="0" fillId="3" borderId="6" xfId="0" applyFill="1" applyBorder="1"/>
    <xf numFmtId="10" fontId="0" fillId="3" borderId="2" xfId="1" applyNumberFormat="1" applyFont="1" applyFill="1" applyBorder="1"/>
    <xf numFmtId="0" fontId="0" fillId="3" borderId="4" xfId="0" applyFill="1" applyBorder="1"/>
    <xf numFmtId="10" fontId="3" fillId="4" borderId="2" xfId="2" applyNumberFormat="1" applyFill="1" applyBorder="1"/>
    <xf numFmtId="166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161925</xdr:rowOff>
    </xdr:from>
    <xdr:to>
      <xdr:col>4</xdr:col>
      <xdr:colOff>425823</xdr:colOff>
      <xdr:row>3</xdr:row>
      <xdr:rowOff>163332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54FCE-3034-47F9-9333-5383E768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52425"/>
          <a:ext cx="2045073" cy="382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9FFF-B4B2-467A-BE05-23D254335C81}">
  <dimension ref="A1:AZ55"/>
  <sheetViews>
    <sheetView tabSelected="1" zoomScaleNormal="100" workbookViewId="0">
      <selection activeCell="M24" sqref="M24"/>
    </sheetView>
  </sheetViews>
  <sheetFormatPr defaultRowHeight="15" x14ac:dyDescent="0.25"/>
  <cols>
    <col min="1" max="2" width="2.85546875" customWidth="1"/>
    <col min="3" max="3" width="12.7109375" customWidth="1"/>
    <col min="4" max="4" width="11.7109375" customWidth="1"/>
    <col min="5" max="5" width="21.42578125" customWidth="1"/>
    <col min="8" max="8" width="2.85546875" customWidth="1"/>
  </cols>
  <sheetData>
    <row r="1" spans="1:5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x14ac:dyDescent="0.25">
      <c r="A2" s="3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25">
      <c r="A3" s="3"/>
      <c r="B3" s="4"/>
      <c r="C3" s="4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5.75" thickBot="1" x14ac:dyDescent="0.3">
      <c r="A4" s="3"/>
      <c r="B4" s="4"/>
      <c r="C4" s="6"/>
      <c r="D4" s="6"/>
      <c r="E4" s="6"/>
      <c r="F4" s="6"/>
      <c r="G4" s="6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x14ac:dyDescent="0.25">
      <c r="A5" s="3"/>
      <c r="B5" s="4"/>
      <c r="C5" s="7"/>
      <c r="D5" s="7"/>
      <c r="E5" s="7"/>
      <c r="F5" s="7"/>
      <c r="G5" s="7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x14ac:dyDescent="0.25">
      <c r="A6" s="3"/>
      <c r="B6" s="4"/>
      <c r="C6" s="7" t="s">
        <v>13</v>
      </c>
      <c r="D6" s="7"/>
      <c r="E6" s="17">
        <f ca="1">TODAY()</f>
        <v>46028</v>
      </c>
      <c r="F6" s="7"/>
      <c r="G6" s="7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x14ac:dyDescent="0.25">
      <c r="A7" s="3"/>
      <c r="B7" s="4"/>
      <c r="C7" s="7"/>
      <c r="D7" s="7"/>
      <c r="E7" s="7"/>
      <c r="F7" s="7"/>
      <c r="G7" s="7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x14ac:dyDescent="0.25">
      <c r="A8" s="3"/>
      <c r="B8" s="4"/>
      <c r="C8" s="4" t="s">
        <v>14</v>
      </c>
      <c r="D8" s="4"/>
      <c r="E8" s="5">
        <v>100000</v>
      </c>
      <c r="F8" s="1" t="s">
        <v>1</v>
      </c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x14ac:dyDescent="0.25">
      <c r="A9" s="3"/>
      <c r="B9" s="4"/>
      <c r="C9" s="4" t="s">
        <v>0</v>
      </c>
      <c r="D9" s="4"/>
      <c r="E9" s="2"/>
      <c r="F9" s="1" t="s">
        <v>1</v>
      </c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x14ac:dyDescent="0.25">
      <c r="A10" s="3"/>
      <c r="B10" s="4"/>
      <c r="C10" s="4" t="s">
        <v>9</v>
      </c>
      <c r="D10" s="4"/>
      <c r="E10" s="2"/>
      <c r="F10" s="1" t="s">
        <v>1</v>
      </c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x14ac:dyDescent="0.25">
      <c r="A11" s="3"/>
      <c r="B11" s="4"/>
      <c r="C11" s="4" t="s">
        <v>10</v>
      </c>
      <c r="D11" s="4"/>
      <c r="E11" s="16"/>
      <c r="F11" s="1" t="s">
        <v>1</v>
      </c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x14ac:dyDescent="0.25">
      <c r="A12" s="3"/>
      <c r="B12" s="4"/>
      <c r="C12" s="4" t="s">
        <v>11</v>
      </c>
      <c r="D12" s="4"/>
      <c r="E12" s="2"/>
      <c r="F12" s="1" t="s">
        <v>1</v>
      </c>
      <c r="G12" s="4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x14ac:dyDescent="0.25">
      <c r="A13" s="3"/>
      <c r="B13" s="4"/>
      <c r="C13" s="4"/>
      <c r="D13" s="4"/>
      <c r="E13" s="4"/>
      <c r="F13" s="4"/>
      <c r="G13" s="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x14ac:dyDescent="0.25">
      <c r="A14" s="3"/>
      <c r="B14" s="4"/>
      <c r="C14" s="4" t="s">
        <v>2</v>
      </c>
      <c r="D14" s="4"/>
      <c r="E14" s="14">
        <v>0.03</v>
      </c>
      <c r="F14" s="1" t="s">
        <v>6</v>
      </c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25">
      <c r="A15" s="3"/>
      <c r="B15" s="4"/>
      <c r="C15" s="4" t="s">
        <v>15</v>
      </c>
      <c r="D15" s="4"/>
      <c r="E15" s="14">
        <v>0.3</v>
      </c>
      <c r="F15" s="1" t="s">
        <v>6</v>
      </c>
      <c r="G15" s="4"/>
      <c r="H15" s="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x14ac:dyDescent="0.25">
      <c r="A16" s="3"/>
      <c r="B16" s="4"/>
      <c r="C16" s="4" t="s">
        <v>7</v>
      </c>
      <c r="D16" s="4"/>
      <c r="E16" s="14">
        <v>0.05</v>
      </c>
      <c r="F16" s="1" t="s">
        <v>8</v>
      </c>
      <c r="G16" s="4"/>
      <c r="H16" s="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x14ac:dyDescent="0.25">
      <c r="A17" s="3"/>
      <c r="B17" s="4"/>
      <c r="C17" s="4"/>
      <c r="D17" s="4"/>
      <c r="E17" s="4"/>
      <c r="F17" s="4"/>
      <c r="G17" s="4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x14ac:dyDescent="0.25">
      <c r="A18" s="3"/>
      <c r="B18" s="4"/>
      <c r="C18" s="12" t="s">
        <v>3</v>
      </c>
      <c r="D18" s="13"/>
      <c r="E18" s="13"/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x14ac:dyDescent="0.25">
      <c r="A19" s="3"/>
      <c r="B19" s="4"/>
      <c r="C19" s="4" t="s">
        <v>14</v>
      </c>
      <c r="D19" s="4"/>
      <c r="E19" s="8">
        <f>E8</f>
        <v>100000</v>
      </c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x14ac:dyDescent="0.25">
      <c r="A20" s="3"/>
      <c r="B20" s="4"/>
      <c r="C20" s="4" t="s">
        <v>0</v>
      </c>
      <c r="D20" s="4"/>
      <c r="E20" s="8">
        <f>E19*-E9</f>
        <v>0</v>
      </c>
      <c r="F20" s="4"/>
      <c r="G20" s="4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x14ac:dyDescent="0.25">
      <c r="A21" s="3"/>
      <c r="B21" s="4"/>
      <c r="C21" s="15" t="s">
        <v>4</v>
      </c>
      <c r="D21" s="15"/>
      <c r="E21" s="9">
        <f>SUM(E19:E20)</f>
        <v>100000</v>
      </c>
      <c r="F21" s="4"/>
      <c r="G21" s="4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x14ac:dyDescent="0.25">
      <c r="A22" s="3"/>
      <c r="B22" s="4"/>
      <c r="C22" s="4" t="s">
        <v>2</v>
      </c>
      <c r="D22" s="4"/>
      <c r="E22" s="8">
        <f>E21*-E14</f>
        <v>-3000</v>
      </c>
      <c r="F22" s="4"/>
      <c r="G22" s="4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x14ac:dyDescent="0.25">
      <c r="A23" s="3"/>
      <c r="B23" s="4"/>
      <c r="C23" s="10" t="s">
        <v>5</v>
      </c>
      <c r="D23" s="10"/>
      <c r="E23" s="11">
        <f>SUM(E21:E22)</f>
        <v>97000</v>
      </c>
      <c r="F23" s="4"/>
      <c r="G23" s="4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x14ac:dyDescent="0.25">
      <c r="A24" s="3"/>
      <c r="B24" s="4"/>
      <c r="C24" s="4"/>
      <c r="D24" s="4"/>
      <c r="E24" s="8"/>
      <c r="F24" s="4"/>
      <c r="G24" s="4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25">
      <c r="A25" s="3"/>
      <c r="B25" s="4"/>
      <c r="C25" s="10" t="s">
        <v>15</v>
      </c>
      <c r="D25" s="10"/>
      <c r="E25" s="11">
        <f>IF(E9&gt;0,E8*(1-E9)*E15,E8*E15)</f>
        <v>30000</v>
      </c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x14ac:dyDescent="0.25">
      <c r="A26" s="3"/>
      <c r="B26" s="4"/>
      <c r="C26" s="4"/>
      <c r="D26" s="4"/>
      <c r="E26" s="8"/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x14ac:dyDescent="0.25">
      <c r="A27" s="3"/>
      <c r="B27" s="4"/>
      <c r="C27" s="10" t="s">
        <v>12</v>
      </c>
      <c r="D27" s="10"/>
      <c r="E27" s="11">
        <f>E23*E16</f>
        <v>4850</v>
      </c>
      <c r="F27" s="4"/>
      <c r="G27" s="4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x14ac:dyDescent="0.25">
      <c r="A28" s="3"/>
      <c r="B28" s="4"/>
      <c r="C28" s="4"/>
      <c r="D28" s="4"/>
      <c r="E28" s="4"/>
      <c r="F28" s="4"/>
      <c r="G28" s="4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x14ac:dyDescent="0.25">
      <c r="A29" s="3"/>
      <c r="B29" s="4"/>
      <c r="C29" s="4"/>
      <c r="D29" s="4"/>
      <c r="E29" s="4"/>
      <c r="F29" s="4"/>
      <c r="G29" s="4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x14ac:dyDescent="0.25">
      <c r="A30" s="3"/>
      <c r="B30" s="4"/>
      <c r="C30" s="1" t="s">
        <v>16</v>
      </c>
      <c r="D30" s="4"/>
      <c r="E30" s="4"/>
      <c r="F30" s="4"/>
      <c r="G30" s="4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x14ac:dyDescent="0.25">
      <c r="A31" s="3"/>
      <c r="B31" s="4"/>
      <c r="C31" s="18" t="s">
        <v>18</v>
      </c>
      <c r="D31" s="18"/>
      <c r="E31" s="18"/>
      <c r="F31" s="18"/>
      <c r="G31" s="18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5" customHeight="1" x14ac:dyDescent="0.25">
      <c r="A32" s="3"/>
      <c r="B32" s="4"/>
      <c r="C32" s="19" t="s">
        <v>17</v>
      </c>
      <c r="D32" s="19"/>
      <c r="E32" s="19"/>
      <c r="F32" s="19"/>
      <c r="G32" s="19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x14ac:dyDescent="0.25">
      <c r="A33" s="3"/>
      <c r="B33" s="4"/>
      <c r="C33" s="19"/>
      <c r="D33" s="19"/>
      <c r="E33" s="19"/>
      <c r="F33" s="19"/>
      <c r="G33" s="19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x14ac:dyDescent="0.25">
      <c r="A34" s="3"/>
      <c r="B34" s="4"/>
      <c r="C34" s="19"/>
      <c r="D34" s="19"/>
      <c r="E34" s="19"/>
      <c r="F34" s="19"/>
      <c r="G34" s="19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x14ac:dyDescent="0.25">
      <c r="A35" s="3"/>
      <c r="B35" s="4"/>
      <c r="C35" s="19"/>
      <c r="D35" s="19"/>
      <c r="E35" s="19"/>
      <c r="F35" s="19"/>
      <c r="G35" s="19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x14ac:dyDescent="0.25">
      <c r="A36" s="3"/>
      <c r="B36" s="4"/>
      <c r="C36" s="19"/>
      <c r="D36" s="19"/>
      <c r="E36" s="19"/>
      <c r="F36" s="19"/>
      <c r="G36" s="19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x14ac:dyDescent="0.25">
      <c r="A37" s="3"/>
      <c r="B37" s="4"/>
      <c r="C37" s="19"/>
      <c r="D37" s="19"/>
      <c r="E37" s="19"/>
      <c r="F37" s="19"/>
      <c r="G37" s="19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x14ac:dyDescent="0.25">
      <c r="A38" s="3"/>
      <c r="B38" s="4"/>
      <c r="C38" s="4"/>
      <c r="D38" s="4"/>
      <c r="E38" s="4"/>
      <c r="F38" s="4"/>
      <c r="G38" s="4"/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</sheetData>
  <sheetProtection algorithmName="SHA-512" hashValue="2Pr+U5CLFpW0qXE2ww4jJUstSKgpCdoDLmfn6LEo6hrwqXBReElOunivmv63bFP1/ZrqQ5NTCE+2UAMeO23OAg==" saltValue="dAoAoOqaYBvLBfQhDo/XbA==" spinCount="100000" sheet="1" objects="1" scenarios="1"/>
  <protectedRanges>
    <protectedRange sqref="E8:E12" name="Range1"/>
  </protectedRanges>
  <mergeCells count="2">
    <mergeCell ref="C31:G31"/>
    <mergeCell ref="C32:G3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Galvin</dc:creator>
  <cp:lastModifiedBy>Bryony Butler</cp:lastModifiedBy>
  <dcterms:created xsi:type="dcterms:W3CDTF">2025-10-22T09:39:08Z</dcterms:created>
  <dcterms:modified xsi:type="dcterms:W3CDTF">2026-01-06T15:12:03Z</dcterms:modified>
</cp:coreProperties>
</file>